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Управление Экономики ТП\Милякова\Приказ 24 от 24.01.2004\2024 год_для раскрытия информации по 24 ПП\"/>
    </mc:Choice>
  </mc:AlternateContent>
  <bookViews>
    <workbookView xWindow="0" yWindow="0" windowWidth="28800" windowHeight="11700"/>
  </bookViews>
  <sheets>
    <sheet name="Лист1 (2)" sheetId="4" r:id="rId1"/>
  </sheets>
  <calcPr calcId="162913"/>
</workbook>
</file>

<file path=xl/calcChain.xml><?xml version="1.0" encoding="utf-8"?>
<calcChain xmlns="http://schemas.openxmlformats.org/spreadsheetml/2006/main">
  <c r="K9" i="4" l="1"/>
  <c r="Q17" i="4" l="1"/>
  <c r="N17" i="4"/>
  <c r="K17" i="4"/>
  <c r="H17" i="4"/>
  <c r="E17" i="4"/>
  <c r="R16" i="4"/>
  <c r="R15" i="4"/>
  <c r="K15" i="4"/>
  <c r="H15" i="4"/>
  <c r="E15" i="4"/>
  <c r="R14" i="4"/>
  <c r="K14" i="4"/>
  <c r="H14" i="4"/>
  <c r="E14" i="4"/>
  <c r="R13" i="4"/>
  <c r="Q13" i="4"/>
  <c r="N13" i="4"/>
  <c r="K13" i="4"/>
  <c r="H13" i="4"/>
  <c r="E13" i="4"/>
  <c r="R12" i="4"/>
  <c r="Q12" i="4"/>
  <c r="N12" i="4"/>
  <c r="K12" i="4"/>
  <c r="H12" i="4"/>
  <c r="E12" i="4"/>
  <c r="Q11" i="4"/>
  <c r="N11" i="4"/>
  <c r="K11" i="4"/>
  <c r="H11" i="4"/>
  <c r="E11" i="4"/>
  <c r="R10" i="4"/>
  <c r="R9" i="4"/>
  <c r="H9" i="4"/>
  <c r="E9" i="4"/>
  <c r="R8" i="4"/>
  <c r="H8" i="4"/>
  <c r="E8" i="4"/>
  <c r="R7" i="4"/>
  <c r="Q7" i="4"/>
  <c r="N7" i="4"/>
  <c r="K7" i="4"/>
  <c r="H7" i="4"/>
  <c r="E7" i="4"/>
  <c r="R6" i="4"/>
  <c r="Q6" i="4"/>
  <c r="N6" i="4"/>
  <c r="K6" i="4"/>
  <c r="H6" i="4"/>
  <c r="E6" i="4"/>
</calcChain>
</file>

<file path=xl/sharedStrings.xml><?xml version="1.0" encoding="utf-8"?>
<sst xmlns="http://schemas.openxmlformats.org/spreadsheetml/2006/main" count="31" uniqueCount="26">
  <si>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</si>
  <si>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</si>
  <si>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</si>
  <si>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</si>
  <si>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</si>
  <si>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</si>
  <si>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</si>
  <si>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</si>
  <si>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Всего</t>
  </si>
  <si>
    <t>Динамика изменения показателя, %</t>
  </si>
  <si>
    <t>3.4. Сведения о качестве услуг по технологическому присоединению
к электрическим сетям сетевой организации.</t>
  </si>
  <si>
    <t>Число заявок на технологическое присоединение, поданных заявителями, шт.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</si>
  <si>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шт.</t>
  </si>
  <si>
    <t>по вине заявителя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</si>
  <si>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</si>
  <si>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</si>
  <si>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</si>
  <si>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</si>
  <si>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</si>
  <si>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</si>
  <si>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</si>
  <si>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</si>
  <si>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3.2</t>
  </si>
  <si>
    <t>3.1</t>
  </si>
  <si>
    <t>7.1</t>
  </si>
  <si>
    <t>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</si>
</sst>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0" xfId="0" applyNumberFormat="1"/>
    <xf numFmtId="9" fontId="0" fillId="0" borderId="1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>
      <selection activeCell="R17" sqref="R17"/>
    </sheetView>
  </sheetViews>
  <sheetFormatPr defaultRowHeight="15" x14ac:dyDescent="0.25"/>
  <cols>
    <col min="1" max="1" width="7.140625" customWidth="1"/>
    <col min="2" max="2" width="59.42578125" customWidth="1"/>
    <col min="3" max="3" width="12.140625" customWidth="1"/>
    <col min="4" max="4" width="12" customWidth="1"/>
    <col min="5" max="5" width="11.7109375" customWidth="1"/>
    <col min="6" max="6" width="11" customWidth="1"/>
    <col min="7" max="7" width="11.42578125" customWidth="1"/>
    <col min="8" max="8" width="12.140625" customWidth="1"/>
    <col min="9" max="9" width="10.42578125" customWidth="1"/>
    <col min="11" max="11" width="11.85546875" customWidth="1"/>
    <col min="14" max="14" width="12.28515625" customWidth="1"/>
    <col min="17" max="17" width="12" customWidth="1"/>
    <col min="18" max="18" width="22.7109375" customWidth="1"/>
    <col min="20" max="20" width="15.28515625" customWidth="1"/>
  </cols>
  <sheetData>
    <row r="1" spans="1:20" ht="41.2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0" ht="21" customHeight="1" x14ac:dyDescent="0.25">
      <c r="A2" s="30" t="s">
        <v>0</v>
      </c>
      <c r="B2" s="33" t="s">
        <v>1</v>
      </c>
      <c r="C2" s="36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39" t="s">
        <v>8</v>
      </c>
    </row>
    <row r="3" spans="1:20" ht="34.5" customHeight="1" x14ac:dyDescent="0.25">
      <c r="A3" s="31"/>
      <c r="B3" s="34"/>
      <c r="C3" s="41" t="s">
        <v>3</v>
      </c>
      <c r="D3" s="42"/>
      <c r="E3" s="43"/>
      <c r="F3" s="44" t="s">
        <v>4</v>
      </c>
      <c r="G3" s="45"/>
      <c r="H3" s="46"/>
      <c r="I3" s="44" t="s">
        <v>5</v>
      </c>
      <c r="J3" s="45"/>
      <c r="K3" s="46"/>
      <c r="L3" s="34" t="s">
        <v>6</v>
      </c>
      <c r="M3" s="34"/>
      <c r="N3" s="34"/>
      <c r="O3" s="44" t="s">
        <v>7</v>
      </c>
      <c r="P3" s="45"/>
      <c r="Q3" s="46"/>
      <c r="R3" s="40"/>
    </row>
    <row r="4" spans="1:20" ht="60.75" thickBot="1" x14ac:dyDescent="0.3">
      <c r="A4" s="32"/>
      <c r="B4" s="35"/>
      <c r="C4" s="23">
        <v>2023</v>
      </c>
      <c r="D4" s="23">
        <v>2024</v>
      </c>
      <c r="E4" s="1" t="s">
        <v>9</v>
      </c>
      <c r="F4" s="24">
        <v>2023</v>
      </c>
      <c r="G4" s="24">
        <v>2024</v>
      </c>
      <c r="H4" s="1" t="s">
        <v>9</v>
      </c>
      <c r="I4" s="24">
        <v>2023</v>
      </c>
      <c r="J4" s="24">
        <v>2024</v>
      </c>
      <c r="K4" s="1" t="s">
        <v>9</v>
      </c>
      <c r="L4" s="24">
        <v>2023</v>
      </c>
      <c r="M4" s="24">
        <v>2024</v>
      </c>
      <c r="N4" s="1" t="s">
        <v>9</v>
      </c>
      <c r="O4" s="24">
        <v>2023</v>
      </c>
      <c r="P4" s="24">
        <v>2024</v>
      </c>
      <c r="Q4" s="1" t="s">
        <v>9</v>
      </c>
      <c r="R4" s="2">
        <v>2024</v>
      </c>
    </row>
    <row r="5" spans="1:20" ht="15.75" thickBot="1" x14ac:dyDescent="0.3">
      <c r="A5" s="3">
        <v>1</v>
      </c>
      <c r="B5" s="4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7">
        <v>18</v>
      </c>
    </row>
    <row r="6" spans="1:20" ht="30" x14ac:dyDescent="0.25">
      <c r="A6" s="21">
        <v>1</v>
      </c>
      <c r="B6" s="8" t="s">
        <v>11</v>
      </c>
      <c r="C6" s="25">
        <v>72898</v>
      </c>
      <c r="D6" s="25">
        <v>71476</v>
      </c>
      <c r="E6" s="26">
        <f>D6/C6</f>
        <v>0.98049329199703694</v>
      </c>
      <c r="F6" s="25">
        <v>8510</v>
      </c>
      <c r="G6" s="25">
        <v>11841</v>
      </c>
      <c r="H6" s="26">
        <f>G6/F6</f>
        <v>1.391421856639248</v>
      </c>
      <c r="I6" s="25">
        <v>1882</v>
      </c>
      <c r="J6" s="25">
        <v>2211</v>
      </c>
      <c r="K6" s="26">
        <f>J6/I6</f>
        <v>1.1748140276301806</v>
      </c>
      <c r="L6" s="25">
        <v>1130</v>
      </c>
      <c r="M6" s="25">
        <v>1519</v>
      </c>
      <c r="N6" s="26">
        <f>M6/L6</f>
        <v>1.3442477876106194</v>
      </c>
      <c r="O6" s="25">
        <v>20</v>
      </c>
      <c r="P6" s="25">
        <v>4</v>
      </c>
      <c r="Q6" s="26">
        <f>P6/O6</f>
        <v>0.2</v>
      </c>
      <c r="R6" s="27">
        <f>D6+G6+J6+M6+P6</f>
        <v>87051</v>
      </c>
      <c r="S6" s="19"/>
    </row>
    <row r="7" spans="1:20" ht="60" x14ac:dyDescent="0.25">
      <c r="A7" s="22">
        <v>2</v>
      </c>
      <c r="B7" s="9" t="s">
        <v>12</v>
      </c>
      <c r="C7" s="13">
        <v>72039</v>
      </c>
      <c r="D7" s="13">
        <v>70345</v>
      </c>
      <c r="E7" s="14">
        <f>D7/C7</f>
        <v>0.97648495953580694</v>
      </c>
      <c r="F7" s="13">
        <v>8146</v>
      </c>
      <c r="G7" s="13">
        <v>11373</v>
      </c>
      <c r="H7" s="14">
        <f>G7/F7</f>
        <v>1.3961453474097716</v>
      </c>
      <c r="I7" s="13">
        <v>1717</v>
      </c>
      <c r="J7" s="13">
        <v>1944</v>
      </c>
      <c r="K7" s="14">
        <f>J7/I7</f>
        <v>1.1322073383808968</v>
      </c>
      <c r="L7" s="13">
        <v>883</v>
      </c>
      <c r="M7" s="13">
        <v>1258</v>
      </c>
      <c r="N7" s="14">
        <f>M7/L7</f>
        <v>1.4246885617214042</v>
      </c>
      <c r="O7" s="13">
        <v>17</v>
      </c>
      <c r="P7" s="13">
        <v>2</v>
      </c>
      <c r="Q7" s="14">
        <f t="shared" ref="Q7:Q13" si="0">P7/O7</f>
        <v>0.11764705882352941</v>
      </c>
      <c r="R7" s="15">
        <f t="shared" ref="R7:R13" si="1">D7+G7+J7+M7+P7</f>
        <v>84922</v>
      </c>
      <c r="S7" s="19"/>
    </row>
    <row r="8" spans="1:20" s="16" customFormat="1" ht="90" x14ac:dyDescent="0.25">
      <c r="A8" s="12">
        <v>3</v>
      </c>
      <c r="B8" s="10" t="s">
        <v>21</v>
      </c>
      <c r="C8" s="13">
        <v>17</v>
      </c>
      <c r="D8" s="13">
        <v>0</v>
      </c>
      <c r="E8" s="14">
        <f>D8/C8</f>
        <v>0</v>
      </c>
      <c r="F8" s="13">
        <v>2</v>
      </c>
      <c r="G8" s="13">
        <v>1</v>
      </c>
      <c r="H8" s="14">
        <f>G8/F8</f>
        <v>0.5</v>
      </c>
      <c r="I8" s="13">
        <v>1</v>
      </c>
      <c r="J8" s="13">
        <v>1</v>
      </c>
      <c r="K8" s="14">
        <v>1</v>
      </c>
      <c r="L8" s="13">
        <v>0</v>
      </c>
      <c r="M8" s="13">
        <v>2</v>
      </c>
      <c r="N8" s="14">
        <v>2</v>
      </c>
      <c r="O8" s="13">
        <v>0</v>
      </c>
      <c r="P8" s="13"/>
      <c r="Q8" s="14">
        <v>0</v>
      </c>
      <c r="R8" s="15">
        <f>SUM(D8,G8,J8,M8,P8)</f>
        <v>4</v>
      </c>
      <c r="S8" s="19"/>
      <c r="T8"/>
    </row>
    <row r="9" spans="1:20" s="16" customFormat="1" x14ac:dyDescent="0.25">
      <c r="A9" s="47" t="s">
        <v>23</v>
      </c>
      <c r="B9" s="10" t="s">
        <v>14</v>
      </c>
      <c r="C9" s="13">
        <v>17</v>
      </c>
      <c r="D9" s="13">
        <v>0</v>
      </c>
      <c r="E9" s="14">
        <f>D9/C9</f>
        <v>0</v>
      </c>
      <c r="F9" s="13">
        <v>2</v>
      </c>
      <c r="G9" s="13">
        <v>1</v>
      </c>
      <c r="H9" s="14">
        <f>G9/F9</f>
        <v>0.5</v>
      </c>
      <c r="I9" s="13">
        <v>1</v>
      </c>
      <c r="J9" s="13">
        <v>1</v>
      </c>
      <c r="K9" s="17">
        <f>J9/I9</f>
        <v>1</v>
      </c>
      <c r="L9" s="13">
        <v>0</v>
      </c>
      <c r="M9" s="13">
        <v>2</v>
      </c>
      <c r="N9" s="17">
        <v>2</v>
      </c>
      <c r="O9" s="13">
        <v>0</v>
      </c>
      <c r="P9" s="13"/>
      <c r="Q9" s="14">
        <v>0</v>
      </c>
      <c r="R9" s="15">
        <f>SUM(D9,G9,J9,M9,P9)</f>
        <v>4</v>
      </c>
      <c r="S9" s="19"/>
      <c r="T9"/>
    </row>
    <row r="10" spans="1:20" s="16" customFormat="1" x14ac:dyDescent="0.25">
      <c r="A10" s="47" t="s">
        <v>22</v>
      </c>
      <c r="B10" s="10" t="s">
        <v>15</v>
      </c>
      <c r="C10" s="13">
        <v>0</v>
      </c>
      <c r="D10" s="13">
        <v>0</v>
      </c>
      <c r="E10" s="14">
        <v>0</v>
      </c>
      <c r="F10" s="13">
        <v>0</v>
      </c>
      <c r="G10" s="13">
        <v>0</v>
      </c>
      <c r="H10" s="14">
        <v>0</v>
      </c>
      <c r="I10" s="13">
        <v>0</v>
      </c>
      <c r="J10" s="13">
        <v>0</v>
      </c>
      <c r="K10" s="14">
        <v>0</v>
      </c>
      <c r="L10" s="13">
        <v>0</v>
      </c>
      <c r="M10" s="13">
        <v>0</v>
      </c>
      <c r="N10" s="14">
        <v>0</v>
      </c>
      <c r="O10" s="13">
        <v>0</v>
      </c>
      <c r="P10" s="13"/>
      <c r="Q10" s="14">
        <v>0</v>
      </c>
      <c r="R10" s="15">
        <f>SUM(P10,M10,J10,G10,D10)</f>
        <v>0</v>
      </c>
      <c r="S10" s="19"/>
      <c r="T10"/>
    </row>
    <row r="11" spans="1:20" s="16" customFormat="1" ht="45" x14ac:dyDescent="0.25">
      <c r="A11" s="12">
        <v>4</v>
      </c>
      <c r="B11" s="10" t="s">
        <v>16</v>
      </c>
      <c r="C11" s="13">
        <v>4.4568497619345075</v>
      </c>
      <c r="D11" s="13">
        <v>4.6167886843414596</v>
      </c>
      <c r="E11" s="14">
        <f>D11/C11</f>
        <v>1.0358860924083584</v>
      </c>
      <c r="F11" s="13">
        <v>5.812546034863737</v>
      </c>
      <c r="G11" s="13">
        <v>5.5155192121691723</v>
      </c>
      <c r="H11" s="14">
        <f>G11/F11</f>
        <v>0.94889901586791858</v>
      </c>
      <c r="I11" s="13">
        <v>11.254513686662785</v>
      </c>
      <c r="J11" s="13">
        <v>10.799382716049383</v>
      </c>
      <c r="K11" s="14">
        <f>J11/I11</f>
        <v>0.95956013886652813</v>
      </c>
      <c r="L11" s="13">
        <v>21.319365798414495</v>
      </c>
      <c r="M11" s="13">
        <v>19.905405405405407</v>
      </c>
      <c r="N11" s="14">
        <f>M11/L11</f>
        <v>0.93367718315925496</v>
      </c>
      <c r="O11" s="13">
        <v>5.9411764705882355</v>
      </c>
      <c r="P11" s="13">
        <v>156.5</v>
      </c>
      <c r="Q11" s="14">
        <f t="shared" ref="Q11" si="2">P11/O11</f>
        <v>26.341584158415841</v>
      </c>
      <c r="R11" s="15">
        <v>5.1087350745389886</v>
      </c>
      <c r="S11" s="19"/>
    </row>
    <row r="12" spans="1:20" s="16" customFormat="1" ht="45" x14ac:dyDescent="0.25">
      <c r="A12" s="12">
        <v>5</v>
      </c>
      <c r="B12" s="10" t="s">
        <v>17</v>
      </c>
      <c r="C12" s="13">
        <v>52188</v>
      </c>
      <c r="D12" s="13">
        <v>51824</v>
      </c>
      <c r="E12" s="14">
        <f t="shared" ref="E12:E13" si="3">D12/C12</f>
        <v>0.99302521652487163</v>
      </c>
      <c r="F12" s="13">
        <v>4743</v>
      </c>
      <c r="G12" s="13">
        <v>6766</v>
      </c>
      <c r="H12" s="14">
        <f t="shared" ref="H12:H13" si="4">G12/F12</f>
        <v>1.4265232974910393</v>
      </c>
      <c r="I12" s="13">
        <v>783</v>
      </c>
      <c r="J12" s="13">
        <v>928</v>
      </c>
      <c r="K12" s="14">
        <f t="shared" ref="K12:K13" si="5">J12/I12</f>
        <v>1.1851851851851851</v>
      </c>
      <c r="L12" s="13">
        <v>415</v>
      </c>
      <c r="M12" s="13">
        <v>466</v>
      </c>
      <c r="N12" s="14">
        <f t="shared" ref="N12:N15" si="6">M12/L12</f>
        <v>1.1228915662650603</v>
      </c>
      <c r="O12" s="13">
        <v>15</v>
      </c>
      <c r="P12" s="13">
        <v>25</v>
      </c>
      <c r="Q12" s="14">
        <f t="shared" si="0"/>
        <v>1.6666666666666667</v>
      </c>
      <c r="R12" s="15">
        <f t="shared" si="1"/>
        <v>60009</v>
      </c>
      <c r="S12" s="19"/>
    </row>
    <row r="13" spans="1:20" s="16" customFormat="1" ht="52.5" customHeight="1" x14ac:dyDescent="0.25">
      <c r="A13" s="12">
        <v>6</v>
      </c>
      <c r="B13" s="10" t="s">
        <v>18</v>
      </c>
      <c r="C13" s="13">
        <v>70642</v>
      </c>
      <c r="D13" s="13">
        <v>64982</v>
      </c>
      <c r="E13" s="14">
        <f t="shared" si="3"/>
        <v>0.91987769315704537</v>
      </c>
      <c r="F13" s="13">
        <v>5757</v>
      </c>
      <c r="G13" s="13">
        <v>7274</v>
      </c>
      <c r="H13" s="14">
        <f t="shared" si="4"/>
        <v>1.2635052978982109</v>
      </c>
      <c r="I13" s="13">
        <v>552</v>
      </c>
      <c r="J13" s="13">
        <v>866</v>
      </c>
      <c r="K13" s="14">
        <f t="shared" si="5"/>
        <v>1.568840579710145</v>
      </c>
      <c r="L13" s="13">
        <v>294</v>
      </c>
      <c r="M13" s="13">
        <v>238</v>
      </c>
      <c r="N13" s="14">
        <f t="shared" si="6"/>
        <v>0.80952380952380953</v>
      </c>
      <c r="O13" s="13">
        <v>14</v>
      </c>
      <c r="P13" s="13">
        <v>19</v>
      </c>
      <c r="Q13" s="14">
        <f t="shared" si="0"/>
        <v>1.3571428571428572</v>
      </c>
      <c r="R13" s="15">
        <f t="shared" si="1"/>
        <v>73379</v>
      </c>
      <c r="S13" s="19"/>
    </row>
    <row r="14" spans="1:20" s="16" customFormat="1" ht="75" x14ac:dyDescent="0.25">
      <c r="A14" s="12">
        <v>7</v>
      </c>
      <c r="B14" s="10" t="s">
        <v>19</v>
      </c>
      <c r="C14" s="13">
        <v>231</v>
      </c>
      <c r="D14" s="13">
        <v>160</v>
      </c>
      <c r="E14" s="14">
        <f>D14/C14</f>
        <v>0.69264069264069261</v>
      </c>
      <c r="F14" s="13">
        <v>63</v>
      </c>
      <c r="G14" s="13">
        <v>54</v>
      </c>
      <c r="H14" s="14">
        <f>G14/F14</f>
        <v>0.8571428571428571</v>
      </c>
      <c r="I14" s="13">
        <v>4</v>
      </c>
      <c r="J14" s="13">
        <v>6</v>
      </c>
      <c r="K14" s="14">
        <f>J14/I14</f>
        <v>1.5</v>
      </c>
      <c r="L14" s="13">
        <v>0</v>
      </c>
      <c r="M14" s="13">
        <v>1</v>
      </c>
      <c r="N14" s="14">
        <v>1</v>
      </c>
      <c r="O14" s="13">
        <v>0</v>
      </c>
      <c r="P14" s="13">
        <v>0</v>
      </c>
      <c r="Q14" s="14">
        <v>0</v>
      </c>
      <c r="R14" s="15">
        <f>SUM(D14,G14,J14,M14,P14)</f>
        <v>221</v>
      </c>
      <c r="S14" s="19"/>
    </row>
    <row r="15" spans="1:20" s="16" customFormat="1" x14ac:dyDescent="0.25">
      <c r="A15" s="47" t="s">
        <v>24</v>
      </c>
      <c r="B15" s="10" t="s">
        <v>14</v>
      </c>
      <c r="C15" s="13">
        <v>231</v>
      </c>
      <c r="D15" s="13">
        <v>160</v>
      </c>
      <c r="E15" s="17">
        <f>D15/C15</f>
        <v>0.69264069264069261</v>
      </c>
      <c r="F15" s="13">
        <v>63</v>
      </c>
      <c r="G15" s="13">
        <v>54</v>
      </c>
      <c r="H15" s="17">
        <f>G15/F15</f>
        <v>0.8571428571428571</v>
      </c>
      <c r="I15" s="13">
        <v>4</v>
      </c>
      <c r="J15" s="13">
        <v>6</v>
      </c>
      <c r="K15" s="17">
        <f>J15/I15</f>
        <v>1.5</v>
      </c>
      <c r="L15" s="13">
        <v>0</v>
      </c>
      <c r="M15" s="13">
        <v>1</v>
      </c>
      <c r="N15" s="14">
        <v>1</v>
      </c>
      <c r="O15" s="13">
        <v>0</v>
      </c>
      <c r="P15" s="13">
        <v>0</v>
      </c>
      <c r="Q15" s="14">
        <v>0</v>
      </c>
      <c r="R15" s="15">
        <f>SUM(D15,G15,J15,M15)</f>
        <v>221</v>
      </c>
      <c r="S15" s="19"/>
    </row>
    <row r="16" spans="1:20" s="16" customFormat="1" x14ac:dyDescent="0.25">
      <c r="A16" s="47" t="s">
        <v>25</v>
      </c>
      <c r="B16" s="10" t="s">
        <v>13</v>
      </c>
      <c r="C16" s="13">
        <v>0</v>
      </c>
      <c r="D16" s="13">
        <v>0</v>
      </c>
      <c r="E16" s="18">
        <v>0</v>
      </c>
      <c r="F16" s="13">
        <v>0</v>
      </c>
      <c r="G16" s="13">
        <v>0</v>
      </c>
      <c r="H16" s="18">
        <v>0</v>
      </c>
      <c r="I16" s="13">
        <v>0</v>
      </c>
      <c r="J16" s="13">
        <v>0</v>
      </c>
      <c r="K16" s="17">
        <v>0</v>
      </c>
      <c r="L16" s="13">
        <v>0</v>
      </c>
      <c r="M16" s="13">
        <v>0</v>
      </c>
      <c r="N16" s="14">
        <v>0</v>
      </c>
      <c r="O16" s="13">
        <v>0</v>
      </c>
      <c r="P16" s="13">
        <v>0</v>
      </c>
      <c r="Q16" s="14">
        <v>0</v>
      </c>
      <c r="R16" s="15">
        <f>SUM(D16,G16,J16,M16,P16)</f>
        <v>0</v>
      </c>
      <c r="S16" s="19"/>
    </row>
    <row r="17" spans="1:19" ht="45.75" thickBot="1" x14ac:dyDescent="0.3">
      <c r="A17" s="5">
        <v>8</v>
      </c>
      <c r="B17" s="11" t="s">
        <v>20</v>
      </c>
      <c r="C17" s="28">
        <v>332.56661759293337</v>
      </c>
      <c r="D17" s="28">
        <v>818.12688129020341</v>
      </c>
      <c r="E17" s="20">
        <f t="shared" ref="E17" si="7">D17/C17</f>
        <v>2.4600390959612284</v>
      </c>
      <c r="F17" s="28">
        <v>493.73944762897344</v>
      </c>
      <c r="G17" s="28">
        <v>944.03973054715425</v>
      </c>
      <c r="H17" s="20">
        <f t="shared" ref="H17" si="8">G17/F17</f>
        <v>1.9120200645919718</v>
      </c>
      <c r="I17" s="28">
        <v>727.74818840579712</v>
      </c>
      <c r="J17" s="28">
        <v>1500.1258660508083</v>
      </c>
      <c r="K17" s="20">
        <f t="shared" ref="K17" si="9">J17/I17</f>
        <v>2.0613254556318159</v>
      </c>
      <c r="L17" s="28">
        <v>1297.5782312925171</v>
      </c>
      <c r="M17" s="28">
        <v>1621.0546218487395</v>
      </c>
      <c r="N17" s="20">
        <f t="shared" ref="N17" si="10">M17/L17</f>
        <v>1.2492923992983511</v>
      </c>
      <c r="O17" s="28">
        <v>199.64285714285714</v>
      </c>
      <c r="P17" s="28">
        <v>320.73684210526318</v>
      </c>
      <c r="Q17" s="20">
        <f t="shared" ref="Q17" si="11">P17/O17</f>
        <v>1.6065530552678657</v>
      </c>
      <c r="R17" s="15">
        <v>841.1327491516646</v>
      </c>
      <c r="S17" s="19"/>
    </row>
    <row r="19" spans="1:19" s="16" customFormat="1" x14ac:dyDescent="0.25"/>
  </sheetData>
  <mergeCells count="10">
    <mergeCell ref="A1:R1"/>
    <mergeCell ref="A2:A4"/>
    <mergeCell ref="B2:B4"/>
    <mergeCell ref="C2:Q2"/>
    <mergeCell ref="R2:R3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Бойцова Елена Андреевна</dc:creator>
  <cp:lastModifiedBy>Милякова Инга Владимировна</cp:lastModifiedBy>
  <dcterms:created xsi:type="dcterms:W3CDTF">2019-04-01T13:51:47Z</dcterms:created>
  <dcterms:modified xsi:type="dcterms:W3CDTF">2025-03-20T06:06:47Z</dcterms:modified>
</cp:coreProperties>
</file>